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9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<sst xmlns="http://schemas.openxmlformats.org/spreadsheetml/2006/main" count="21" uniqueCount="20">
  <si>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Peristiwa Nikah menurut Tempat</t>
  </si>
  <si>
    <t xml:space="preserve">Kecamatan </t>
  </si>
  <si>
    <t>Tempat Nikah</t>
  </si>
  <si>
    <t>Jumlah</t>
  </si>
  <si>
    <t>KUA</t>
  </si>
  <si>
    <t>Luar KUA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</si>
  <si>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</si>
  <si>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</si>
  <si>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</si>
  <si>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</si>
  <si>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</si>
  <si>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</si>
  <si>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</si>
  <si>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</si>
  <si>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</si>
  <si>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</si>
  <si>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</si>
  <si>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</si>
  <si>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</si>
  <si>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r>
      <rPr>
        <rFont val="Calibri"/>
        <color theme="1"/>
        <sz val="8.0"/>
      </rPr>
      <t>Sumber: Simkah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</si>
</sst>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theme="1"/>
      <name val="Calibri"/>
    </font>
    <font/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1" fillId="0" fontId="3" numFmtId="0" xfId="0" applyAlignment="1" applyBorder="1" applyFont="1">
      <alignment horizontal="center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0" fillId="0" fontId="5" numFmtId="0" xfId="0" applyFont="1"/>
    <xf borderId="5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1.63"/>
    <col customWidth="1" min="3" max="3" width="10.0"/>
    <col customWidth="1" min="4" max="4" width="7.5"/>
    <col customWidth="1" min="5" max="26" width="7.63"/>
  </cols>
  <sheetData>
    <row r="1" ht="15.0" customHeight="1">
      <c r="A1" s="1" t="s">
        <v>0</v>
      </c>
    </row>
    <row r="2" ht="15.0" customHeight="1">
      <c r="A2" s="2" t="s">
        <v>1</v>
      </c>
      <c r="B2" s="3" t="s">
        <v>2</v>
      </c>
      <c r="C2" s="4"/>
      <c r="D2" s="5" t="s">
        <v>3</v>
      </c>
    </row>
    <row r="3" ht="15.0" customHeight="1">
      <c r="A3" s="6"/>
      <c r="B3" s="7" t="s">
        <v>4</v>
      </c>
      <c r="C3" s="7" t="s">
        <v>5</v>
      </c>
      <c r="D3" s="6"/>
    </row>
    <row r="4" ht="15.0" customHeight="1">
      <c r="A4" s="8" t="s">
        <v>6</v>
      </c>
      <c r="B4" s="9">
        <f>16+18+6+20+9+15+16+18+12+10+20+14</f>
        <v>174</v>
      </c>
      <c r="C4" s="9">
        <f>64+37+1+68+46+51+37+60+49+53+45+68</f>
        <v>579</v>
      </c>
      <c r="D4" s="10">
        <v>753.0</v>
      </c>
      <c r="E4" s="11"/>
    </row>
    <row r="5" ht="15.0" customHeight="1">
      <c r="A5" s="8" t="s">
        <v>7</v>
      </c>
      <c r="B5" s="9">
        <f>25+40+11+34+28+63+19+32+27+18+9+11</f>
        <v>317</v>
      </c>
      <c r="C5" s="9">
        <f>26+35+1+35+33+35+16+22+24+18+26+37</f>
        <v>308</v>
      </c>
      <c r="D5" s="10">
        <v>625.0</v>
      </c>
      <c r="E5" s="11"/>
    </row>
    <row r="6" ht="15.0" customHeight="1">
      <c r="A6" s="8" t="s">
        <v>8</v>
      </c>
      <c r="B6" s="9">
        <f>54+80+24+67+71+59+21+62+46+46+39+58</f>
        <v>627</v>
      </c>
      <c r="C6" s="9">
        <f>12+15+1+12+12+19+11+15+11+21+10+16</f>
        <v>155</v>
      </c>
      <c r="D6" s="10">
        <v>782.0</v>
      </c>
      <c r="E6" s="11"/>
    </row>
    <row r="7" ht="15.0" customHeight="1">
      <c r="A7" s="8" t="s">
        <v>9</v>
      </c>
      <c r="B7" s="9">
        <f>6+11+0+8+1+13+3+8+6+8+1+7</f>
        <v>72</v>
      </c>
      <c r="C7" s="9">
        <f>5+0+0+11+4+10+3+4+4+5+6+4</f>
        <v>56</v>
      </c>
      <c r="D7" s="10">
        <v>128.0</v>
      </c>
      <c r="E7" s="11"/>
    </row>
    <row r="8" ht="15.0" customHeight="1">
      <c r="A8" s="8" t="s">
        <v>10</v>
      </c>
      <c r="B8" s="9">
        <f>20+35+11+34+29+30+20+25+21+30+27+27</f>
        <v>309</v>
      </c>
      <c r="C8" s="9">
        <f>21+20+0+15+16+21+13+13+22+20+19+31</f>
        <v>211</v>
      </c>
      <c r="D8" s="10">
        <v>520.0</v>
      </c>
      <c r="E8" s="11"/>
    </row>
    <row r="9" ht="15.0" customHeight="1">
      <c r="A9" s="8" t="s">
        <v>11</v>
      </c>
      <c r="B9" s="9">
        <f>0+4+0+8+3+11+3+5+5+2+8+5</f>
        <v>54</v>
      </c>
      <c r="C9" s="9">
        <f>0+0+0+0+0+0+0+0+1+2+2+2</f>
        <v>7</v>
      </c>
      <c r="D9" s="10">
        <v>61.0</v>
      </c>
      <c r="E9" s="11"/>
    </row>
    <row r="10" ht="15.0" customHeight="1">
      <c r="A10" s="8" t="s">
        <v>12</v>
      </c>
      <c r="B10" s="9">
        <f>1+8+2+16+0+14+2+6+8+11+8+7</f>
        <v>83</v>
      </c>
      <c r="C10" s="9">
        <f>5+2+0+4+0+1+0+2+2+1+0+2</f>
        <v>19</v>
      </c>
      <c r="D10" s="10">
        <v>102.0</v>
      </c>
      <c r="E10" s="11"/>
    </row>
    <row r="11" ht="15.0" customHeight="1">
      <c r="A11" s="8" t="s">
        <v>13</v>
      </c>
      <c r="B11" s="9">
        <f>8+7+0+2+4+5+2+4+5+1+9+11</f>
        <v>58</v>
      </c>
      <c r="C11" s="9">
        <f>12+18+0+20+20+27+16+23+11+26+19+27</f>
        <v>219</v>
      </c>
      <c r="D11" s="10">
        <v>277.0</v>
      </c>
      <c r="E11" s="11"/>
    </row>
    <row r="12" ht="15.0" customHeight="1">
      <c r="A12" s="8" t="s">
        <v>14</v>
      </c>
      <c r="B12" s="9">
        <f>98+124+38+88+92+159+102+99+81+54+24+41</f>
        <v>1000</v>
      </c>
      <c r="C12" s="9">
        <f>13+24+0+25+21+42+10+20+15+17+26+23</f>
        <v>236</v>
      </c>
      <c r="D12" s="10">
        <v>1236.0</v>
      </c>
      <c r="E12" s="11"/>
    </row>
    <row r="13" ht="15.0" customHeight="1">
      <c r="A13" s="8" t="s">
        <v>15</v>
      </c>
      <c r="B13" s="9">
        <f>45+59+9+56+13+19+59+54+42+76+142+146</f>
        <v>720</v>
      </c>
      <c r="C13" s="9">
        <f>33+41+2+32+29+52+30+24+33+38+25+45</f>
        <v>384</v>
      </c>
      <c r="D13" s="10">
        <v>1104.0</v>
      </c>
      <c r="E13" s="11"/>
    </row>
    <row r="14" ht="15.0" customHeight="1">
      <c r="A14" s="8" t="s">
        <v>16</v>
      </c>
      <c r="B14" s="9">
        <f>16+14+7+12+12+27+9+19+25+17+17+27</f>
        <v>202</v>
      </c>
      <c r="C14" s="9">
        <f>9+8+0+8+3+11+6+4+2+13+12+17</f>
        <v>93</v>
      </c>
      <c r="D14" s="10">
        <v>295.0</v>
      </c>
      <c r="E14" s="11"/>
    </row>
    <row r="15" ht="15.0" customHeight="1">
      <c r="A15" s="8" t="s">
        <v>17</v>
      </c>
      <c r="B15" s="9">
        <f>24+28+3+23+26+30+15+17+26+24+19+25</f>
        <v>260</v>
      </c>
      <c r="C15" s="9">
        <f>19+23+0+26+26+29+12+23+22+33+28+40</f>
        <v>281</v>
      </c>
      <c r="D15" s="10">
        <v>541.0</v>
      </c>
      <c r="E15" s="11"/>
    </row>
    <row r="16" ht="15.0" customHeight="1">
      <c r="A16" s="10" t="s">
        <v>3</v>
      </c>
      <c r="B16" s="10">
        <f t="shared" ref="B16:C16" si="1">SUM(B4:B15)</f>
        <v>3876</v>
      </c>
      <c r="C16" s="10">
        <f t="shared" si="1"/>
        <v>2548</v>
      </c>
      <c r="D16" s="10">
        <f>SUM(B16:C16)</f>
        <v>6424</v>
      </c>
    </row>
    <row r="17" ht="15.0" customHeight="1">
      <c r="A17" s="10" t="s">
        <v>18</v>
      </c>
      <c r="B17" s="12">
        <f t="shared" ref="B17:D17" si="2">B16/$D16</f>
        <v>0.603362391</v>
      </c>
      <c r="C17" s="12">
        <f t="shared" si="2"/>
        <v>0.396637609</v>
      </c>
      <c r="D17" s="12">
        <f t="shared" si="2"/>
        <v>1</v>
      </c>
    </row>
    <row r="18">
      <c r="A18" s="13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2:A3"/>
    <mergeCell ref="D2:D3"/>
    <mergeCell ref="A1:D1"/>
    <mergeCell ref="B2:C2"/>
  </mergeCells>
  <printOptions/>
  <pageMargins bottom="0.75" footer="0.0" header="0.0" left="0.7" right="0.7" top="0.75"/>
  <pageSetup orientation="landscape"/>
  <drawing r:id="rId1"/>
</worksheet>
</file>